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1\Электронная почта\Бюджет 2025-2027\Для открытого бюджета 2025-2027\"/>
    </mc:Choice>
  </mc:AlternateContent>
  <xr:revisionPtr revIDLastSave="0" documentId="13_ncr:1_{155DA8DA-9445-4BF9-97D2-37014B486927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Доходы" sheetId="8" r:id="rId1"/>
  </sheets>
  <definedNames>
    <definedName name="_xlnm.Print_Area" localSheetId="0">Доходы!$A$1:$J$38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8" l="1"/>
  <c r="F17" i="8" l="1"/>
  <c r="D19" i="8" l="1"/>
  <c r="D35" i="8" l="1"/>
  <c r="I29" i="8" l="1"/>
  <c r="I28" i="8" s="1"/>
  <c r="G29" i="8"/>
  <c r="G28" i="8" s="1"/>
  <c r="E29" i="8"/>
  <c r="E28" i="8" s="1"/>
  <c r="B29" i="8"/>
  <c r="B28" i="8" s="1"/>
  <c r="C29" i="8"/>
  <c r="C28" i="8" s="1"/>
  <c r="B7" i="8" l="1"/>
  <c r="F36" i="8"/>
  <c r="D36" i="8"/>
  <c r="J8" i="8" l="1"/>
  <c r="J9" i="8"/>
  <c r="J10" i="8"/>
  <c r="J13" i="8"/>
  <c r="J14" i="8"/>
  <c r="J15" i="8"/>
  <c r="J16" i="8"/>
  <c r="J17" i="8"/>
  <c r="J18" i="8"/>
  <c r="J21" i="8"/>
  <c r="J22" i="8"/>
  <c r="J23" i="8"/>
  <c r="J24" i="8"/>
  <c r="J26" i="8"/>
  <c r="J30" i="8"/>
  <c r="J31" i="8"/>
  <c r="J32" i="8"/>
  <c r="J33" i="8"/>
  <c r="H8" i="8"/>
  <c r="H9" i="8"/>
  <c r="H10" i="8"/>
  <c r="H13" i="8"/>
  <c r="H14" i="8"/>
  <c r="H15" i="8"/>
  <c r="H16" i="8"/>
  <c r="H17" i="8"/>
  <c r="H18" i="8"/>
  <c r="H21" i="8"/>
  <c r="H22" i="8"/>
  <c r="H23" i="8"/>
  <c r="H24" i="8"/>
  <c r="H26" i="8"/>
  <c r="H30" i="8"/>
  <c r="H31" i="8"/>
  <c r="H32" i="8"/>
  <c r="H33" i="8"/>
  <c r="F8" i="8"/>
  <c r="F9" i="8"/>
  <c r="F10" i="8"/>
  <c r="F11" i="8"/>
  <c r="F12" i="8"/>
  <c r="F13" i="8"/>
  <c r="F14" i="8"/>
  <c r="F15" i="8"/>
  <c r="F16" i="8"/>
  <c r="F18" i="8"/>
  <c r="F21" i="8"/>
  <c r="F22" i="8"/>
  <c r="F23" i="8"/>
  <c r="F24" i="8"/>
  <c r="F26" i="8"/>
  <c r="F27" i="8"/>
  <c r="F30" i="8"/>
  <c r="F31" i="8"/>
  <c r="F32" i="8"/>
  <c r="F33" i="8"/>
  <c r="D8" i="8"/>
  <c r="D9" i="8"/>
  <c r="D10" i="8"/>
  <c r="D11" i="8"/>
  <c r="D12" i="8"/>
  <c r="D13" i="8"/>
  <c r="D14" i="8"/>
  <c r="D15" i="8"/>
  <c r="D16" i="8"/>
  <c r="D17" i="8"/>
  <c r="D18" i="8"/>
  <c r="D21" i="8"/>
  <c r="D22" i="8"/>
  <c r="D23" i="8"/>
  <c r="D24" i="8"/>
  <c r="D26" i="8"/>
  <c r="D27" i="8"/>
  <c r="D30" i="8"/>
  <c r="D31" i="8"/>
  <c r="D32" i="8"/>
  <c r="D33" i="8"/>
  <c r="B20" i="8"/>
  <c r="C20" i="8"/>
  <c r="E20" i="8"/>
  <c r="G20" i="8"/>
  <c r="I20" i="8"/>
  <c r="C7" i="8"/>
  <c r="E7" i="8"/>
  <c r="G7" i="8"/>
  <c r="I7" i="8"/>
  <c r="J7" i="8" l="1"/>
  <c r="D28" i="8"/>
  <c r="G6" i="8"/>
  <c r="G38" i="8" s="1"/>
  <c r="D7" i="8"/>
  <c r="J28" i="8"/>
  <c r="F29" i="8"/>
  <c r="J20" i="8"/>
  <c r="F20" i="8"/>
  <c r="C6" i="8"/>
  <c r="H20" i="8"/>
  <c r="D20" i="8"/>
  <c r="H7" i="8"/>
  <c r="F28" i="8"/>
  <c r="D29" i="8"/>
  <c r="H29" i="8"/>
  <c r="J29" i="8"/>
  <c r="I6" i="8"/>
  <c r="E6" i="8"/>
  <c r="B6" i="8"/>
  <c r="B38" i="8" s="1"/>
  <c r="F7" i="8"/>
  <c r="F6" i="8" l="1"/>
  <c r="C38" i="8"/>
  <c r="D6" i="8"/>
  <c r="H28" i="8"/>
  <c r="E38" i="8"/>
  <c r="H6" i="8"/>
  <c r="I38" i="8"/>
  <c r="J6" i="8"/>
  <c r="D38" i="8" l="1"/>
  <c r="F38" i="8"/>
  <c r="J38" i="8"/>
  <c r="H38" i="8"/>
</calcChain>
</file>

<file path=xl/sharedStrings.xml><?xml version="1.0" encoding="utf-8"?>
<sst xmlns="http://schemas.openxmlformats.org/spreadsheetml/2006/main" count="46" uniqueCount="46">
  <si>
    <t>Налог на доходы физических лиц</t>
  </si>
  <si>
    <t>Акцизы</t>
  </si>
  <si>
    <t>Упрощенная система налогообложения</t>
  </si>
  <si>
    <t>Налог на вмененный доход</t>
  </si>
  <si>
    <t>Единый сельскохозяйственный налог</t>
  </si>
  <si>
    <t>Налог на имущество физических лиц</t>
  </si>
  <si>
    <t>Налог на имущество организаций</t>
  </si>
  <si>
    <t>Земельный налог</t>
  </si>
  <si>
    <t>Налог на добычу полезных ископаемых</t>
  </si>
  <si>
    <t>Безвозмездные поступления от других бюджетов бюджетной системы Российской Федерации, всего</t>
  </si>
  <si>
    <t>Субвенции</t>
  </si>
  <si>
    <t>Иные межбюджетные трансферты</t>
  </si>
  <si>
    <t>Безвозмездные поступления</t>
  </si>
  <si>
    <t>ВСЕГО ДОХОДОВ</t>
  </si>
  <si>
    <t xml:space="preserve">Наименование кода вида доходов 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</si>
  <si>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</si>
  <si>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</si>
  <si>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</si>
  <si>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</si>
  <si>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</si>
  <si>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</si>
  <si>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</si>
  <si>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</si>
  <si>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</si>
  <si>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Дотации</t>
  </si>
  <si>
    <t>Прочие безвозмездные поступления</t>
  </si>
  <si>
    <t>Субсидии</t>
  </si>
  <si>
    <t>тыс. руб.</t>
  </si>
  <si>
    <t>Налоговые доходы</t>
  </si>
  <si>
    <t>Неналоговые доходы</t>
  </si>
  <si>
    <t>Налоговые и неналоговые доходы, в том числе:</t>
  </si>
  <si>
    <t>ДОХОДЫ</t>
  </si>
  <si>
    <t>Задолженность и перерасчеты по отмененным налогам, сборам и иным обязательным платежам</t>
  </si>
  <si>
    <t>Проект бюджета на 2026 год</t>
  </si>
  <si>
    <t>Темп роста / снижения 
показателей проекта 2026 года к проекту 2025 года, %</t>
  </si>
  <si>
    <t>Сведения о доходах бюджета по видам доходов на 2025-2027 годы в сравнении с ожидаемым исполнением за 2024 год и отчетом за 2023 год</t>
  </si>
  <si>
    <t>Исполнение бюджета 
за 2023 год</t>
  </si>
  <si>
    <t>Оценка исполнения 
бюджета за 2024 год</t>
  </si>
  <si>
    <t>Темп роста / снижения 
показателей оценки за 2024 год 
к факту 2023 года, %</t>
  </si>
  <si>
    <t>Проект бюджета на 2025 год</t>
  </si>
  <si>
    <t>Темп роста / снижения 
показателей проекта 2025  года 
к оценке 2024 года, %</t>
  </si>
  <si>
    <t>Проект бюджета на 2027 год</t>
  </si>
  <si>
    <t>Темп роста / снижения 
показателей проекта 2027 года к проекту 2026 года, %</t>
  </si>
  <si>
    <t>Безвозмездные поступления от государственных (муниципальных) организаций</t>
  </si>
  <si>
    <t xml:space="preserve">Доходы бюджетов бюджетной системы Российской Федерации от возврата остатков субсидий,субвенций и иных межбюджетных трансфертов, имеющих целевое назначение, прошлых лет </t>
  </si>
  <si>
    <t>Возврат остатков субсидий, субвенций и иных межбюджтеных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</si>
</sst>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name val="Arial Cyr"/>
      <charset val="204"/>
    </font>
    <font>
      <b/>
      <sz val="2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0" fontId="12" fillId="0" borderId="0"/>
    <xf numFmtId="0" fontId="3" fillId="0" borderId="0">
      <protection locked="0"/>
    </xf>
  </cellStyleXfs>
  <cellXfs count="32">
    <xf numFmtId="0" fontId="0" fillId="0" borderId="0" xfId="0"/>
    <xf numFmtId="0" fontId="8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164" fontId="2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right" vertical="top" wrapText="1"/>
    </xf>
    <xf numFmtId="166" fontId="8" fillId="2" borderId="1" xfId="0" applyNumberFormat="1" applyFont="1" applyFill="1" applyBorder="1" applyAlignment="1">
      <alignment horizontal="right" vertical="top" wrapText="1"/>
    </xf>
    <xf numFmtId="166" fontId="8" fillId="2" borderId="3" xfId="0" applyNumberFormat="1" applyFont="1" applyFill="1" applyBorder="1" applyAlignment="1">
      <alignment horizontal="right" vertical="top" wrapText="1"/>
    </xf>
    <xf numFmtId="166" fontId="7" fillId="2" borderId="3" xfId="0" applyNumberFormat="1" applyFont="1" applyFill="1" applyBorder="1" applyAlignment="1">
      <alignment horizontal="right" vertical="top" wrapText="1"/>
    </xf>
    <xf numFmtId="166" fontId="6" fillId="2" borderId="3" xfId="0" applyNumberFormat="1" applyFont="1" applyFill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right" vertical="top" wrapText="1"/>
    </xf>
    <xf numFmtId="166" fontId="6" fillId="0" borderId="3" xfId="0" applyNumberFormat="1" applyFont="1" applyBorder="1" applyAlignment="1">
      <alignment horizontal="right" vertical="top" wrapText="1"/>
    </xf>
    <xf numFmtId="0" fontId="7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>
      <alignment horizontal="right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166" fontId="8" fillId="0" borderId="1" xfId="0" applyNumberFormat="1" applyFont="1" applyFill="1" applyBorder="1" applyAlignment="1">
      <alignment horizontal="right" vertical="top" wrapText="1"/>
    </xf>
  </cellXfs>
  <cellStyles count="4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J42"/>
  <sheetViews>
    <sheetView tabSelected="1" zoomScale="80" zoomScaleNormal="8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40" sqref="E40"/>
    </sheetView>
  </sheetViews>
  <sheetFormatPr defaultColWidth="9.140625" defaultRowHeight="15.75" x14ac:dyDescent="0.25"/>
  <cols>
    <col min="1" max="1" width="45.42578125" style="2" customWidth="1"/>
    <col min="2" max="3" width="18.42578125" style="2" customWidth="1"/>
    <col min="4" max="4" width="19.85546875" style="2" customWidth="1"/>
    <col min="5" max="5" width="18.42578125" style="2" customWidth="1"/>
    <col min="6" max="6" width="21" style="2" customWidth="1"/>
    <col min="7" max="7" width="18.42578125" style="2" customWidth="1"/>
    <col min="8" max="8" width="17.42578125" style="2" customWidth="1"/>
    <col min="9" max="9" width="21.140625" style="2" customWidth="1"/>
    <col min="10" max="10" width="19.28515625" style="2" customWidth="1"/>
    <col min="11" max="16384" width="9.140625" style="2"/>
  </cols>
  <sheetData>
    <row r="1" spans="1:10" ht="66" customHeight="1" x14ac:dyDescent="0.25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 x14ac:dyDescent="0.25">
      <c r="G2" s="27" t="s">
        <v>27</v>
      </c>
      <c r="H2" s="27"/>
      <c r="I2" s="27"/>
      <c r="J2" s="27"/>
    </row>
    <row r="3" spans="1:10" ht="131.25" x14ac:dyDescent="0.25">
      <c r="A3" s="10" t="s">
        <v>14</v>
      </c>
      <c r="B3" s="11" t="s">
        <v>36</v>
      </c>
      <c r="C3" s="12" t="s">
        <v>37</v>
      </c>
      <c r="D3" s="13" t="s">
        <v>38</v>
      </c>
      <c r="E3" s="14" t="s">
        <v>39</v>
      </c>
      <c r="F3" s="14" t="s">
        <v>40</v>
      </c>
      <c r="G3" s="14" t="s">
        <v>33</v>
      </c>
      <c r="H3" s="14" t="s">
        <v>34</v>
      </c>
      <c r="I3" s="14" t="s">
        <v>41</v>
      </c>
      <c r="J3" s="10" t="s">
        <v>42</v>
      </c>
    </row>
    <row r="4" spans="1:10" s="4" customFormat="1" ht="18.75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</row>
    <row r="5" spans="1:10" ht="18.75" customHeight="1" x14ac:dyDescent="0.25">
      <c r="A5" s="28" t="s">
        <v>31</v>
      </c>
      <c r="B5" s="29"/>
      <c r="C5" s="29"/>
      <c r="D5" s="29"/>
      <c r="E5" s="29"/>
      <c r="F5" s="29"/>
      <c r="G5" s="29"/>
      <c r="H5" s="29"/>
      <c r="I5" s="29"/>
      <c r="J5" s="30"/>
    </row>
    <row r="6" spans="1:10" s="6" customFormat="1" ht="37.5" x14ac:dyDescent="0.25">
      <c r="A6" s="5" t="s">
        <v>30</v>
      </c>
      <c r="B6" s="18">
        <f t="shared" ref="B6:I6" si="0">B7+B20</f>
        <v>1697868.3494799999</v>
      </c>
      <c r="C6" s="18">
        <f t="shared" si="0"/>
        <v>1837992</v>
      </c>
      <c r="D6" s="18">
        <f t="shared" ref="D6:D19" si="1">C6/B6*100</f>
        <v>108.25291610877341</v>
      </c>
      <c r="E6" s="18">
        <f t="shared" si="0"/>
        <v>1914080</v>
      </c>
      <c r="F6" s="18">
        <f>E6/C6*100</f>
        <v>104.13973510222026</v>
      </c>
      <c r="G6" s="18">
        <f t="shared" si="0"/>
        <v>1940928</v>
      </c>
      <c r="H6" s="18">
        <f>G6/E6*100</f>
        <v>101.40265819610465</v>
      </c>
      <c r="I6" s="18">
        <f t="shared" si="0"/>
        <v>1964151</v>
      </c>
      <c r="J6" s="18">
        <f>I6/G6*100</f>
        <v>101.19648951429419</v>
      </c>
    </row>
    <row r="7" spans="1:10" s="6" customFormat="1" ht="18.75" x14ac:dyDescent="0.25">
      <c r="A7" s="5" t="s">
        <v>28</v>
      </c>
      <c r="B7" s="19">
        <f>B8+B9+B10+B11+B12+B13+B14+B15+B16+B17+B18+B19</f>
        <v>1203516.9905599998</v>
      </c>
      <c r="C7" s="19">
        <f t="shared" ref="C7:I7" si="2">C8+C9+C10+C11+C12+C13+C14+C15+C16+C17+C18+C19</f>
        <v>1396569</v>
      </c>
      <c r="D7" s="18">
        <f t="shared" si="1"/>
        <v>116.0406550928851</v>
      </c>
      <c r="E7" s="19">
        <f t="shared" si="2"/>
        <v>1467249</v>
      </c>
      <c r="F7" s="18">
        <f t="shared" ref="F7:F17" si="3">E7/C7*100</f>
        <v>105.0609744309089</v>
      </c>
      <c r="G7" s="19">
        <f t="shared" si="2"/>
        <v>1508911</v>
      </c>
      <c r="H7" s="18">
        <f>G7/E7*100</f>
        <v>102.83946351300972</v>
      </c>
      <c r="I7" s="19">
        <f t="shared" si="2"/>
        <v>1539470</v>
      </c>
      <c r="J7" s="18">
        <f>I7/G7*100</f>
        <v>102.02523541812604</v>
      </c>
    </row>
    <row r="8" spans="1:10" s="8" customFormat="1" ht="18.75" x14ac:dyDescent="0.25">
      <c r="A8" s="7" t="s">
        <v>0</v>
      </c>
      <c r="B8" s="20">
        <v>746149.35280999995</v>
      </c>
      <c r="C8" s="20">
        <v>843453</v>
      </c>
      <c r="D8" s="17">
        <f t="shared" si="1"/>
        <v>113.04077351585904</v>
      </c>
      <c r="E8" s="22">
        <v>862156</v>
      </c>
      <c r="F8" s="17">
        <f t="shared" si="3"/>
        <v>102.21743238805246</v>
      </c>
      <c r="G8" s="23">
        <v>864912</v>
      </c>
      <c r="H8" s="17">
        <f>G8/E8*100</f>
        <v>100.31966372675014</v>
      </c>
      <c r="I8" s="24">
        <v>867861</v>
      </c>
      <c r="J8" s="17">
        <f>I8/G8*100</f>
        <v>100.34095954270492</v>
      </c>
    </row>
    <row r="9" spans="1:10" s="8" customFormat="1" ht="18.75" x14ac:dyDescent="0.25">
      <c r="A9" s="7" t="s">
        <v>1</v>
      </c>
      <c r="B9" s="20">
        <v>16693.805650000002</v>
      </c>
      <c r="C9" s="20">
        <v>17576</v>
      </c>
      <c r="D9" s="17">
        <f t="shared" si="1"/>
        <v>105.28456104315553</v>
      </c>
      <c r="E9" s="22">
        <v>17204</v>
      </c>
      <c r="F9" s="17">
        <f t="shared" si="3"/>
        <v>97.883477469276286</v>
      </c>
      <c r="G9" s="23">
        <v>17632</v>
      </c>
      <c r="H9" s="17">
        <f>G9/E9*100</f>
        <v>102.48779353638689</v>
      </c>
      <c r="I9" s="24">
        <v>18079</v>
      </c>
      <c r="J9" s="17">
        <f>I9/G9*100</f>
        <v>102.53516333938295</v>
      </c>
    </row>
    <row r="10" spans="1:10" s="8" customFormat="1" ht="37.5" x14ac:dyDescent="0.25">
      <c r="A10" s="7" t="s">
        <v>2</v>
      </c>
      <c r="B10" s="20">
        <v>252665.45996000001</v>
      </c>
      <c r="C10" s="20">
        <v>308540</v>
      </c>
      <c r="D10" s="17">
        <f t="shared" si="1"/>
        <v>122.11403966685657</v>
      </c>
      <c r="E10" s="22">
        <v>338856</v>
      </c>
      <c r="F10" s="17">
        <f t="shared" si="3"/>
        <v>109.82563038828029</v>
      </c>
      <c r="G10" s="23">
        <v>372669</v>
      </c>
      <c r="H10" s="17">
        <f>G10/E10*100</f>
        <v>109.97857496989872</v>
      </c>
      <c r="I10" s="24">
        <v>396935</v>
      </c>
      <c r="J10" s="17">
        <f>I10/G10*100</f>
        <v>106.51140824699668</v>
      </c>
    </row>
    <row r="11" spans="1:10" s="8" customFormat="1" ht="18.75" x14ac:dyDescent="0.25">
      <c r="A11" s="7" t="s">
        <v>3</v>
      </c>
      <c r="B11" s="20">
        <v>-1192.1927900000001</v>
      </c>
      <c r="C11" s="20">
        <v>170</v>
      </c>
      <c r="D11" s="17">
        <f t="shared" si="1"/>
        <v>-14.259438693636117</v>
      </c>
      <c r="E11" s="22">
        <v>0</v>
      </c>
      <c r="F11" s="17">
        <f t="shared" si="3"/>
        <v>0</v>
      </c>
      <c r="G11" s="23">
        <v>0</v>
      </c>
      <c r="H11" s="17"/>
      <c r="I11" s="24">
        <v>0</v>
      </c>
      <c r="J11" s="17"/>
    </row>
    <row r="12" spans="1:10" s="8" customFormat="1" ht="37.5" x14ac:dyDescent="0.25">
      <c r="A12" s="7" t="s">
        <v>4</v>
      </c>
      <c r="B12" s="20">
        <v>54.957279999999997</v>
      </c>
      <c r="C12" s="20">
        <v>39</v>
      </c>
      <c r="D12" s="17">
        <f t="shared" si="1"/>
        <v>70.964210746965648</v>
      </c>
      <c r="E12" s="22">
        <v>50</v>
      </c>
      <c r="F12" s="17">
        <f t="shared" si="3"/>
        <v>128.2051282051282</v>
      </c>
      <c r="G12" s="23">
        <v>50</v>
      </c>
      <c r="H12" s="17"/>
      <c r="I12" s="24">
        <v>50</v>
      </c>
      <c r="J12" s="17"/>
    </row>
    <row r="13" spans="1:10" s="8" customFormat="1" ht="56.25" x14ac:dyDescent="0.25">
      <c r="A13" s="7" t="s">
        <v>15</v>
      </c>
      <c r="B13" s="20">
        <v>14912.708419999999</v>
      </c>
      <c r="C13" s="20">
        <v>35609</v>
      </c>
      <c r="D13" s="17">
        <f t="shared" si="1"/>
        <v>238.78291586686839</v>
      </c>
      <c r="E13" s="22">
        <v>41700</v>
      </c>
      <c r="F13" s="17">
        <f t="shared" si="3"/>
        <v>117.10522620685782</v>
      </c>
      <c r="G13" s="23">
        <v>42780</v>
      </c>
      <c r="H13" s="17">
        <f t="shared" ref="H13:H18" si="4">G13/E13*100</f>
        <v>102.58992805755396</v>
      </c>
      <c r="I13" s="24">
        <v>43460</v>
      </c>
      <c r="J13" s="17">
        <f t="shared" ref="J13:J18" si="5">I13/G13*100</f>
        <v>101.5895278167368</v>
      </c>
    </row>
    <row r="14" spans="1:10" s="8" customFormat="1" ht="18.75" x14ac:dyDescent="0.25">
      <c r="A14" s="7" t="s">
        <v>5</v>
      </c>
      <c r="B14" s="20">
        <v>105247.13315000001</v>
      </c>
      <c r="C14" s="20">
        <v>116937</v>
      </c>
      <c r="D14" s="17">
        <f t="shared" si="1"/>
        <v>111.10706439228078</v>
      </c>
      <c r="E14" s="22">
        <v>139637</v>
      </c>
      <c r="F14" s="17">
        <f t="shared" si="3"/>
        <v>119.412162104381</v>
      </c>
      <c r="G14" s="23">
        <v>143069</v>
      </c>
      <c r="H14" s="17">
        <f t="shared" si="4"/>
        <v>102.45780129908262</v>
      </c>
      <c r="I14" s="24">
        <v>145164</v>
      </c>
      <c r="J14" s="17">
        <f t="shared" si="5"/>
        <v>101.46432840098134</v>
      </c>
    </row>
    <row r="15" spans="1:10" s="8" customFormat="1" ht="18.75" x14ac:dyDescent="0.25">
      <c r="A15" s="7" t="s">
        <v>6</v>
      </c>
      <c r="B15" s="20">
        <v>3672.1235099999999</v>
      </c>
      <c r="C15" s="20">
        <v>4275</v>
      </c>
      <c r="D15" s="17">
        <f t="shared" si="1"/>
        <v>116.41765284741199</v>
      </c>
      <c r="E15" s="22">
        <v>4037</v>
      </c>
      <c r="F15" s="17">
        <f t="shared" si="3"/>
        <v>94.432748538011694</v>
      </c>
      <c r="G15" s="23">
        <v>3999</v>
      </c>
      <c r="H15" s="17">
        <f t="shared" si="4"/>
        <v>99.058706960614316</v>
      </c>
      <c r="I15" s="24">
        <v>3979</v>
      </c>
      <c r="J15" s="17">
        <f t="shared" si="5"/>
        <v>99.499874968742191</v>
      </c>
    </row>
    <row r="16" spans="1:10" s="8" customFormat="1" ht="18.75" x14ac:dyDescent="0.25">
      <c r="A16" s="7" t="s">
        <v>7</v>
      </c>
      <c r="B16" s="20">
        <v>43689.324529999998</v>
      </c>
      <c r="C16" s="20">
        <v>45405</v>
      </c>
      <c r="D16" s="17">
        <f t="shared" si="1"/>
        <v>103.92699014795228</v>
      </c>
      <c r="E16" s="22">
        <v>42120</v>
      </c>
      <c r="F16" s="17">
        <f t="shared" si="3"/>
        <v>92.765113974231923</v>
      </c>
      <c r="G16" s="23">
        <v>42120</v>
      </c>
      <c r="H16" s="17">
        <f t="shared" si="4"/>
        <v>100</v>
      </c>
      <c r="I16" s="24">
        <v>42120</v>
      </c>
      <c r="J16" s="17">
        <f t="shared" si="5"/>
        <v>100</v>
      </c>
    </row>
    <row r="17" spans="1:10" s="8" customFormat="1" ht="37.5" x14ac:dyDescent="0.25">
      <c r="A17" s="7" t="s">
        <v>8</v>
      </c>
      <c r="B17" s="20">
        <v>5344.61078</v>
      </c>
      <c r="C17" s="20">
        <v>2000</v>
      </c>
      <c r="D17" s="17">
        <f t="shared" si="1"/>
        <v>37.420872769335695</v>
      </c>
      <c r="E17" s="22">
        <v>2000</v>
      </c>
      <c r="F17" s="17">
        <f t="shared" si="3"/>
        <v>100</v>
      </c>
      <c r="G17" s="23">
        <v>2000</v>
      </c>
      <c r="H17" s="17">
        <f t="shared" si="4"/>
        <v>100</v>
      </c>
      <c r="I17" s="24">
        <v>2000</v>
      </c>
      <c r="J17" s="17">
        <f t="shared" si="5"/>
        <v>100</v>
      </c>
    </row>
    <row r="18" spans="1:10" s="8" customFormat="1" ht="18.75" x14ac:dyDescent="0.25">
      <c r="A18" s="7" t="s">
        <v>16</v>
      </c>
      <c r="B18" s="20">
        <v>16278.17923</v>
      </c>
      <c r="C18" s="20">
        <v>22565</v>
      </c>
      <c r="D18" s="17">
        <f t="shared" si="1"/>
        <v>138.62115462160324</v>
      </c>
      <c r="E18" s="22">
        <v>19489</v>
      </c>
      <c r="F18" s="17">
        <f>E18/C18*100</f>
        <v>86.368269443828936</v>
      </c>
      <c r="G18" s="23">
        <v>19680</v>
      </c>
      <c r="H18" s="17">
        <f t="shared" si="4"/>
        <v>100.98004002257683</v>
      </c>
      <c r="I18" s="24">
        <v>19822</v>
      </c>
      <c r="J18" s="17">
        <f t="shared" si="5"/>
        <v>100.72154471544717</v>
      </c>
    </row>
    <row r="19" spans="1:10" s="8" customFormat="1" ht="56.25" x14ac:dyDescent="0.25">
      <c r="A19" s="7" t="s">
        <v>32</v>
      </c>
      <c r="B19" s="20">
        <v>1.52803</v>
      </c>
      <c r="C19" s="20">
        <v>0</v>
      </c>
      <c r="D19" s="17">
        <f t="shared" si="1"/>
        <v>0</v>
      </c>
      <c r="E19" s="17">
        <v>0</v>
      </c>
      <c r="F19" s="17"/>
      <c r="G19" s="17">
        <v>0</v>
      </c>
      <c r="H19" s="17"/>
      <c r="I19" s="21">
        <v>0</v>
      </c>
      <c r="J19" s="17"/>
    </row>
    <row r="20" spans="1:10" s="6" customFormat="1" ht="18.75" x14ac:dyDescent="0.25">
      <c r="A20" s="5" t="s">
        <v>29</v>
      </c>
      <c r="B20" s="19">
        <f t="shared" ref="B20:I20" si="6">B21+B22+B23+B24+B25+B26+B27</f>
        <v>494351.35891999997</v>
      </c>
      <c r="C20" s="19">
        <f t="shared" si="6"/>
        <v>441423</v>
      </c>
      <c r="D20" s="18">
        <f t="shared" ref="D20:D24" si="7">C20/B20*100</f>
        <v>89.293372423283799</v>
      </c>
      <c r="E20" s="19">
        <f t="shared" si="6"/>
        <v>446831</v>
      </c>
      <c r="F20" s="18">
        <f>E20/C20*100</f>
        <v>101.22512873139821</v>
      </c>
      <c r="G20" s="19">
        <f t="shared" si="6"/>
        <v>432017</v>
      </c>
      <c r="H20" s="18">
        <f>G20/E20*100</f>
        <v>96.684652586772174</v>
      </c>
      <c r="I20" s="19">
        <f t="shared" si="6"/>
        <v>424681</v>
      </c>
      <c r="J20" s="18">
        <f>I20/G20*100</f>
        <v>98.301918674496605</v>
      </c>
    </row>
    <row r="21" spans="1:10" s="8" customFormat="1" ht="75" x14ac:dyDescent="0.25">
      <c r="A21" s="7" t="s">
        <v>17</v>
      </c>
      <c r="B21" s="20">
        <v>291458.61891000002</v>
      </c>
      <c r="C21" s="20">
        <v>254646</v>
      </c>
      <c r="D21" s="17">
        <f t="shared" si="7"/>
        <v>87.369521255651236</v>
      </c>
      <c r="E21" s="22">
        <v>223021</v>
      </c>
      <c r="F21" s="17">
        <f>E21/C21*100</f>
        <v>87.580798441758361</v>
      </c>
      <c r="G21" s="23">
        <v>206907</v>
      </c>
      <c r="H21" s="17">
        <f>G21/E21*100</f>
        <v>92.774671443496345</v>
      </c>
      <c r="I21" s="24">
        <v>201881</v>
      </c>
      <c r="J21" s="17">
        <f>I21/G21*100</f>
        <v>97.570889336755158</v>
      </c>
    </row>
    <row r="22" spans="1:10" s="8" customFormat="1" ht="37.5" x14ac:dyDescent="0.25">
      <c r="A22" s="7" t="s">
        <v>18</v>
      </c>
      <c r="B22" s="20">
        <v>2168.97948</v>
      </c>
      <c r="C22" s="20">
        <v>1294</v>
      </c>
      <c r="D22" s="17">
        <f t="shared" si="7"/>
        <v>59.659393365952916</v>
      </c>
      <c r="E22" s="22">
        <v>752</v>
      </c>
      <c r="F22" s="17">
        <f>E22/C22*100</f>
        <v>58.114374034003092</v>
      </c>
      <c r="G22" s="23">
        <v>752</v>
      </c>
      <c r="H22" s="17">
        <f>G22/E22*100</f>
        <v>100</v>
      </c>
      <c r="I22" s="24">
        <v>752</v>
      </c>
      <c r="J22" s="17">
        <f>I22/G22*100</f>
        <v>100</v>
      </c>
    </row>
    <row r="23" spans="1:10" s="8" customFormat="1" ht="37.5" x14ac:dyDescent="0.25">
      <c r="A23" s="7" t="s">
        <v>19</v>
      </c>
      <c r="B23" s="20">
        <v>7181.6851799999995</v>
      </c>
      <c r="C23" s="20">
        <v>41454</v>
      </c>
      <c r="D23" s="17">
        <f t="shared" si="7"/>
        <v>577.21828458094569</v>
      </c>
      <c r="E23" s="22">
        <v>2605</v>
      </c>
      <c r="F23" s="17">
        <f>E23/C23*100</f>
        <v>6.2840739132532448</v>
      </c>
      <c r="G23" s="23">
        <v>2055</v>
      </c>
      <c r="H23" s="17">
        <f>G23/E23*100</f>
        <v>78.886756238003841</v>
      </c>
      <c r="I23" s="24">
        <v>1745</v>
      </c>
      <c r="J23" s="17">
        <f>I23/G23*100</f>
        <v>84.914841849148416</v>
      </c>
    </row>
    <row r="24" spans="1:10" s="8" customFormat="1" ht="37.5" x14ac:dyDescent="0.25">
      <c r="A24" s="7" t="s">
        <v>20</v>
      </c>
      <c r="B24" s="20">
        <v>185733.84137000001</v>
      </c>
      <c r="C24" s="20">
        <v>133670</v>
      </c>
      <c r="D24" s="17">
        <f t="shared" si="7"/>
        <v>71.968575577843268</v>
      </c>
      <c r="E24" s="22">
        <v>218260</v>
      </c>
      <c r="F24" s="17">
        <f>E24/C24*100</f>
        <v>163.28271115433529</v>
      </c>
      <c r="G24" s="23">
        <v>220110</v>
      </c>
      <c r="H24" s="17">
        <f>G24/E24*100</f>
        <v>100.84761293869697</v>
      </c>
      <c r="I24" s="24">
        <v>218110</v>
      </c>
      <c r="J24" s="17">
        <f>I24/G24*100</f>
        <v>99.09136340920449</v>
      </c>
    </row>
    <row r="25" spans="1:10" s="8" customFormat="1" ht="18.75" x14ac:dyDescent="0.25">
      <c r="A25" s="7" t="s">
        <v>21</v>
      </c>
      <c r="B25" s="20">
        <v>0</v>
      </c>
      <c r="C25" s="20">
        <v>0</v>
      </c>
      <c r="D25" s="17"/>
      <c r="E25" s="22">
        <v>0</v>
      </c>
      <c r="F25" s="17"/>
      <c r="G25" s="23">
        <v>0</v>
      </c>
      <c r="H25" s="17"/>
      <c r="I25" s="24">
        <v>0</v>
      </c>
      <c r="J25" s="17"/>
    </row>
    <row r="26" spans="1:10" s="8" customFormat="1" ht="37.5" x14ac:dyDescent="0.25">
      <c r="A26" s="7" t="s">
        <v>22</v>
      </c>
      <c r="B26" s="20">
        <v>3870.6879399999998</v>
      </c>
      <c r="C26" s="20">
        <v>4010.6</v>
      </c>
      <c r="D26" s="17">
        <f t="shared" ref="D26:D38" si="8">C26/B26*100</f>
        <v>103.61465615851222</v>
      </c>
      <c r="E26" s="22">
        <v>2193</v>
      </c>
      <c r="F26" s="17">
        <f t="shared" ref="F26:F38" si="9">E26/C26*100</f>
        <v>54.68009774098639</v>
      </c>
      <c r="G26" s="23">
        <v>2193</v>
      </c>
      <c r="H26" s="17">
        <f t="shared" ref="H26:H33" si="10">G26/E26*100</f>
        <v>100</v>
      </c>
      <c r="I26" s="24">
        <v>2193</v>
      </c>
      <c r="J26" s="17">
        <f t="shared" ref="J26:J38" si="11">I26/G26*100</f>
        <v>100</v>
      </c>
    </row>
    <row r="27" spans="1:10" s="8" customFormat="1" ht="18.75" x14ac:dyDescent="0.25">
      <c r="A27" s="7" t="s">
        <v>23</v>
      </c>
      <c r="B27" s="20">
        <v>3937.5460400000002</v>
      </c>
      <c r="C27" s="20">
        <v>6348.4</v>
      </c>
      <c r="D27" s="17">
        <f t="shared" si="8"/>
        <v>161.22732116676403</v>
      </c>
      <c r="E27" s="17">
        <v>0</v>
      </c>
      <c r="F27" s="17">
        <f t="shared" si="9"/>
        <v>0</v>
      </c>
      <c r="G27" s="23">
        <v>0</v>
      </c>
      <c r="H27" s="17"/>
      <c r="I27" s="24">
        <v>0</v>
      </c>
      <c r="J27" s="17"/>
    </row>
    <row r="28" spans="1:10" s="6" customFormat="1" ht="18.75" x14ac:dyDescent="0.25">
      <c r="A28" s="15" t="s">
        <v>12</v>
      </c>
      <c r="B28" s="18">
        <f>B29+B34+B35+B36+B37</f>
        <v>1790833.6</v>
      </c>
      <c r="C28" s="18">
        <f>C29+C34+C35+C36+C37</f>
        <v>2077923.0000000002</v>
      </c>
      <c r="D28" s="18">
        <f t="shared" si="8"/>
        <v>116.03104833413893</v>
      </c>
      <c r="E28" s="31">
        <f>E29+E34+E35+E36+E37</f>
        <v>1849995.2</v>
      </c>
      <c r="F28" s="31">
        <f t="shared" si="9"/>
        <v>89.030979492502837</v>
      </c>
      <c r="G28" s="31">
        <f>G29+G34+G35+G36+G37</f>
        <v>2000803.4</v>
      </c>
      <c r="H28" s="31">
        <f t="shared" si="10"/>
        <v>108.15181574525165</v>
      </c>
      <c r="I28" s="31">
        <f>I29+I34+I35+I36+I37</f>
        <v>2100116.4</v>
      </c>
      <c r="J28" s="18">
        <f t="shared" si="11"/>
        <v>104.9636560993449</v>
      </c>
    </row>
    <row r="29" spans="1:10" ht="75" x14ac:dyDescent="0.25">
      <c r="A29" s="16" t="s">
        <v>9</v>
      </c>
      <c r="B29" s="17">
        <f>SUM(B30:B33)</f>
        <v>1792168.4000000001</v>
      </c>
      <c r="C29" s="17">
        <f>SUM(C30:C33)</f>
        <v>2108274.7000000002</v>
      </c>
      <c r="D29" s="17">
        <f t="shared" si="8"/>
        <v>117.63820297244389</v>
      </c>
      <c r="E29" s="17">
        <f>SUM(E30:E33)</f>
        <v>1849495.2</v>
      </c>
      <c r="F29" s="17">
        <f t="shared" si="9"/>
        <v>87.725532161439872</v>
      </c>
      <c r="G29" s="17">
        <f>SUM(G30:G33)</f>
        <v>2000303.4</v>
      </c>
      <c r="H29" s="17">
        <f t="shared" si="10"/>
        <v>108.1540195400345</v>
      </c>
      <c r="I29" s="17">
        <f>SUM(I30:I33)</f>
        <v>2099616.4</v>
      </c>
      <c r="J29" s="17">
        <f t="shared" si="11"/>
        <v>104.96489682515163</v>
      </c>
    </row>
    <row r="30" spans="1:10" ht="18.75" x14ac:dyDescent="0.25">
      <c r="A30" s="7" t="s">
        <v>24</v>
      </c>
      <c r="B30" s="20">
        <v>83749.5</v>
      </c>
      <c r="C30" s="20">
        <v>24449.3</v>
      </c>
      <c r="D30" s="17">
        <f t="shared" si="8"/>
        <v>29.193368318616823</v>
      </c>
      <c r="E30" s="17">
        <v>35851.300000000003</v>
      </c>
      <c r="F30" s="17">
        <f t="shared" si="9"/>
        <v>146.63528199171347</v>
      </c>
      <c r="G30" s="17">
        <v>7586</v>
      </c>
      <c r="H30" s="17">
        <f t="shared" si="10"/>
        <v>21.15962322147314</v>
      </c>
      <c r="I30" s="17">
        <v>27651.1</v>
      </c>
      <c r="J30" s="17">
        <f t="shared" si="11"/>
        <v>364.50171368310043</v>
      </c>
    </row>
    <row r="31" spans="1:10" ht="18.75" x14ac:dyDescent="0.25">
      <c r="A31" s="7" t="s">
        <v>26</v>
      </c>
      <c r="B31" s="20">
        <v>443138</v>
      </c>
      <c r="C31" s="20">
        <v>659294.69999999995</v>
      </c>
      <c r="D31" s="17">
        <f t="shared" si="8"/>
        <v>148.77864231909697</v>
      </c>
      <c r="E31" s="17">
        <v>251164.79999999999</v>
      </c>
      <c r="F31" s="17">
        <f t="shared" si="9"/>
        <v>38.09598348052851</v>
      </c>
      <c r="G31" s="17">
        <v>378909.2</v>
      </c>
      <c r="H31" s="17">
        <f t="shared" si="10"/>
        <v>150.86078940998101</v>
      </c>
      <c r="I31" s="17">
        <v>382957.9</v>
      </c>
      <c r="J31" s="17">
        <f t="shared" si="11"/>
        <v>101.06851456760617</v>
      </c>
    </row>
    <row r="32" spans="1:10" ht="18.75" x14ac:dyDescent="0.25">
      <c r="A32" s="7" t="s">
        <v>10</v>
      </c>
      <c r="B32" s="20">
        <v>1207820.6000000001</v>
      </c>
      <c r="C32" s="20">
        <v>1359563.2</v>
      </c>
      <c r="D32" s="17">
        <f t="shared" si="8"/>
        <v>112.56333929061981</v>
      </c>
      <c r="E32" s="17">
        <v>1505054.9</v>
      </c>
      <c r="F32" s="17">
        <f t="shared" si="9"/>
        <v>110.70135614144307</v>
      </c>
      <c r="G32" s="17">
        <v>1555336.7</v>
      </c>
      <c r="H32" s="17">
        <f t="shared" si="10"/>
        <v>103.34086151940372</v>
      </c>
      <c r="I32" s="17">
        <v>1630535.9</v>
      </c>
      <c r="J32" s="17">
        <f t="shared" si="11"/>
        <v>104.83491452365266</v>
      </c>
    </row>
    <row r="33" spans="1:10" ht="18.75" x14ac:dyDescent="0.25">
      <c r="A33" s="7" t="s">
        <v>11</v>
      </c>
      <c r="B33" s="20">
        <v>57460.3</v>
      </c>
      <c r="C33" s="20">
        <v>64967.5</v>
      </c>
      <c r="D33" s="17">
        <f t="shared" si="8"/>
        <v>113.06502054461949</v>
      </c>
      <c r="E33" s="17">
        <v>57424.2</v>
      </c>
      <c r="F33" s="17">
        <f t="shared" si="9"/>
        <v>88.389117635740945</v>
      </c>
      <c r="G33" s="17">
        <v>58471.5</v>
      </c>
      <c r="H33" s="17">
        <f t="shared" si="10"/>
        <v>101.82379554264578</v>
      </c>
      <c r="I33" s="17">
        <v>58471.5</v>
      </c>
      <c r="J33" s="17">
        <f t="shared" si="11"/>
        <v>100</v>
      </c>
    </row>
    <row r="34" spans="1:10" ht="56.25" x14ac:dyDescent="0.25">
      <c r="A34" s="7" t="s">
        <v>43</v>
      </c>
      <c r="B34" s="20"/>
      <c r="C34" s="20">
        <v>775.9</v>
      </c>
      <c r="D34" s="17"/>
      <c r="E34" s="17"/>
      <c r="F34" s="17"/>
      <c r="G34" s="17"/>
      <c r="H34" s="17"/>
      <c r="I34" s="17"/>
      <c r="J34" s="17"/>
    </row>
    <row r="35" spans="1:10" ht="18.75" x14ac:dyDescent="0.25">
      <c r="A35" s="7" t="s">
        <v>25</v>
      </c>
      <c r="B35" s="20">
        <v>519</v>
      </c>
      <c r="C35" s="20">
        <v>312</v>
      </c>
      <c r="D35" s="17">
        <f t="shared" si="8"/>
        <v>60.115606936416185</v>
      </c>
      <c r="E35" s="17">
        <v>500</v>
      </c>
      <c r="F35" s="17"/>
      <c r="G35" s="17">
        <v>500</v>
      </c>
      <c r="H35" s="17"/>
      <c r="I35" s="17">
        <v>500</v>
      </c>
      <c r="J35" s="17"/>
    </row>
    <row r="36" spans="1:10" ht="131.25" x14ac:dyDescent="0.25">
      <c r="A36" s="7" t="s">
        <v>44</v>
      </c>
      <c r="B36" s="17">
        <v>1694.8</v>
      </c>
      <c r="C36" s="17">
        <v>10832.6</v>
      </c>
      <c r="D36" s="17">
        <f t="shared" si="8"/>
        <v>639.1668633467076</v>
      </c>
      <c r="E36" s="17"/>
      <c r="F36" s="17">
        <f t="shared" si="9"/>
        <v>0</v>
      </c>
      <c r="G36" s="17"/>
      <c r="H36" s="17"/>
      <c r="I36" s="17"/>
      <c r="J36" s="17"/>
    </row>
    <row r="37" spans="1:10" ht="75" x14ac:dyDescent="0.25">
      <c r="A37" s="7" t="s">
        <v>45</v>
      </c>
      <c r="B37" s="17">
        <v>-3548.6</v>
      </c>
      <c r="C37" s="17">
        <v>-42272.2</v>
      </c>
      <c r="D37" s="17">
        <f t="shared" si="8"/>
        <v>1191.2359803866314</v>
      </c>
      <c r="E37" s="17"/>
      <c r="F37" s="17"/>
      <c r="G37" s="17"/>
      <c r="H37" s="17"/>
      <c r="I37" s="17"/>
      <c r="J37" s="17"/>
    </row>
    <row r="38" spans="1:10" s="6" customFormat="1" ht="18.75" x14ac:dyDescent="0.25">
      <c r="A38" s="5" t="s">
        <v>13</v>
      </c>
      <c r="B38" s="18">
        <f>B6+B28</f>
        <v>3488701.94948</v>
      </c>
      <c r="C38" s="18">
        <f t="shared" ref="C38" si="12">C6+C28</f>
        <v>3915915</v>
      </c>
      <c r="D38" s="18">
        <f t="shared" si="8"/>
        <v>112.24561618351139</v>
      </c>
      <c r="E38" s="31">
        <f>E6+E28</f>
        <v>3764075.2</v>
      </c>
      <c r="F38" s="31">
        <f t="shared" si="9"/>
        <v>96.122494997976219</v>
      </c>
      <c r="G38" s="31">
        <f>G6+G28</f>
        <v>3941731.4</v>
      </c>
      <c r="H38" s="31">
        <f>G38/E38*100</f>
        <v>104.71978349422986</v>
      </c>
      <c r="I38" s="31">
        <f>I6+I28</f>
        <v>4064267.4</v>
      </c>
      <c r="J38" s="18">
        <f t="shared" si="11"/>
        <v>103.10868467597767</v>
      </c>
    </row>
    <row r="40" spans="1:10" ht="18.75" x14ac:dyDescent="0.25">
      <c r="A40" s="25"/>
      <c r="B40" s="25"/>
    </row>
    <row r="41" spans="1:10" ht="18.75" x14ac:dyDescent="0.25">
      <c r="A41" s="9"/>
    </row>
    <row r="42" spans="1:10" ht="18.75" x14ac:dyDescent="0.25">
      <c r="A42" s="1"/>
    </row>
  </sheetData>
  <mergeCells count="4">
    <mergeCell ref="A40:B40"/>
    <mergeCell ref="A1:J1"/>
    <mergeCell ref="G2:J2"/>
    <mergeCell ref="A5:J5"/>
  </mergeCells>
  <pageMargins left="0.43307086614173229" right="0.23622047244094491" top="0.27559055118110237" bottom="0.27559055118110237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Утяева Алиса Анисовна</dc:creator>
  <cp:lastModifiedBy>Usr15</cp:lastModifiedBy>
  <cp:lastPrinted>2022-12-30T09:41:31Z</cp:lastPrinted>
  <dcterms:created xsi:type="dcterms:W3CDTF">2018-09-19T09:35:03Z</dcterms:created>
  <dcterms:modified xsi:type="dcterms:W3CDTF">2024-11-13T07:14:34Z</dcterms:modified>
</cp:coreProperties>
</file>